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инотчет_2020" sheetId="6" r:id="rId1"/>
  </sheets>
  <calcPr calcId="145621"/>
</workbook>
</file>

<file path=xl/calcChain.xml><?xml version="1.0" encoding="utf-8"?>
<calcChain xmlns="http://schemas.openxmlformats.org/spreadsheetml/2006/main">
  <c r="V30" i="6" l="1"/>
  <c r="U30" i="6"/>
  <c r="T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D30" i="6"/>
  <c r="C30" i="6"/>
  <c r="W28" i="6"/>
  <c r="S28" i="6"/>
  <c r="E28" i="6"/>
  <c r="S26" i="6"/>
  <c r="W26" i="6" s="1"/>
  <c r="E26" i="6"/>
  <c r="S24" i="6"/>
  <c r="W24" i="6" s="1"/>
  <c r="E24" i="6"/>
  <c r="S22" i="6"/>
  <c r="W22" i="6" s="1"/>
  <c r="E22" i="6"/>
  <c r="W20" i="6"/>
  <c r="S20" i="6"/>
  <c r="E20" i="6"/>
  <c r="S18" i="6"/>
  <c r="W18" i="6" s="1"/>
  <c r="E18" i="6"/>
  <c r="S16" i="6"/>
  <c r="W16" i="6" s="1"/>
  <c r="E16" i="6"/>
  <c r="S14" i="6"/>
  <c r="W14" i="6" s="1"/>
  <c r="E14" i="6"/>
  <c r="S12" i="6"/>
  <c r="W12" i="6" s="1"/>
  <c r="E12" i="6"/>
  <c r="W10" i="6"/>
  <c r="S10" i="6"/>
  <c r="E10" i="6"/>
  <c r="S8" i="6"/>
  <c r="W8" i="6" s="1"/>
  <c r="E8" i="6"/>
  <c r="S6" i="6"/>
  <c r="W6" i="6" s="1"/>
  <c r="E6" i="6"/>
  <c r="S30" i="6" l="1"/>
  <c r="E30" i="6"/>
  <c r="W30" i="6"/>
  <c r="X6" i="6"/>
  <c r="B8" i="6" s="1"/>
  <c r="X8" i="6" s="1"/>
  <c r="B10" i="6" s="1"/>
  <c r="X10" i="6" s="1"/>
  <c r="B12" i="6" s="1"/>
  <c r="X12" i="6" s="1"/>
  <c r="B14" i="6" s="1"/>
  <c r="X14" i="6" s="1"/>
  <c r="B16" i="6" s="1"/>
  <c r="X16" i="6" s="1"/>
  <c r="B18" i="6" s="1"/>
  <c r="X18" i="6" s="1"/>
  <c r="B20" i="6" s="1"/>
  <c r="X20" i="6" s="1"/>
  <c r="B22" i="6" s="1"/>
  <c r="X22" i="6" s="1"/>
  <c r="B24" i="6" s="1"/>
  <c r="X24" i="6" s="1"/>
  <c r="B26" i="6" s="1"/>
  <c r="X26" i="6" s="1"/>
  <c r="B28" i="6" s="1"/>
  <c r="X28" i="6" s="1"/>
</calcChain>
</file>

<file path=xl/sharedStrings.xml><?xml version="1.0" encoding="utf-8"?>
<sst xmlns="http://schemas.openxmlformats.org/spreadsheetml/2006/main" count="51" uniqueCount="41">
  <si>
    <t>МЕСЯЦ</t>
  </si>
  <si>
    <t>Остаток денежных средств на начало месяца</t>
  </si>
  <si>
    <t>ФАКТИЧЕСКИЕ РАСХОДЫ ВЗНСОВ по статьям 2020 год.</t>
  </si>
  <si>
    <t>статья расх.</t>
  </si>
  <si>
    <t>Моб. связ. расходы</t>
  </si>
  <si>
    <t>Трансп. расходы</t>
  </si>
  <si>
    <t>Почт. расходы</t>
  </si>
  <si>
    <t>Канц. расходы</t>
  </si>
  <si>
    <t>Юр. Расходы/Сайт</t>
  </si>
  <si>
    <t>Хоз. расходы</t>
  </si>
  <si>
    <t>Комиссия банка</t>
  </si>
  <si>
    <t>Налог на земли общ.польз.</t>
  </si>
  <si>
    <t xml:space="preserve">ЗП, налоги,и взносы (предс., бух., гл. инженер) </t>
  </si>
  <si>
    <t>Расходы на охрану</t>
  </si>
  <si>
    <t>ТБО (вывоз мусора)</t>
  </si>
  <si>
    <t>Ремонт дорог</t>
  </si>
  <si>
    <t>ИТОГО расход по чл.взносу</t>
  </si>
  <si>
    <t>ЯНВАРЬ</t>
  </si>
  <si>
    <t>ФЕВРАЛЬ</t>
  </si>
  <si>
    <t>МАРТ</t>
  </si>
  <si>
    <t>АПРЕЛЬ</t>
  </si>
  <si>
    <t>МАЙ</t>
  </si>
  <si>
    <t>ИЮНЬ</t>
  </si>
  <si>
    <t>Оплата Мосэнергосбыт по счету</t>
  </si>
  <si>
    <t>Эл-во    МОП</t>
  </si>
  <si>
    <t>Расходы по целевым взносам</t>
  </si>
  <si>
    <t>ВСЕГО расходов</t>
  </si>
  <si>
    <t>Остаток денежных средств</t>
  </si>
  <si>
    <t>Поступление денежных средств (эл-во)</t>
  </si>
  <si>
    <t>Поступление денежных средств (чл.взносы)</t>
  </si>
  <si>
    <t>ИЮЛЬ</t>
  </si>
  <si>
    <t>АВГУСТ</t>
  </si>
  <si>
    <t>СЕНТЯБРЬ</t>
  </si>
  <si>
    <t>ОКТЯБРЬ</t>
  </si>
  <si>
    <t>НОЯБРЬ</t>
  </si>
  <si>
    <t>ДЕКАБРЬ</t>
  </si>
  <si>
    <t>ИТОГО    2020 год</t>
  </si>
  <si>
    <t>орг.</t>
  </si>
  <si>
    <t>коммун.</t>
  </si>
  <si>
    <t xml:space="preserve">Поступление денежных средств </t>
  </si>
  <si>
    <t>Чистка снега/окос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</si>
</sst>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6" fillId="2" borderId="5" xfId="0" applyFont="1" applyFill="1" applyBorder="1"/>
    <xf numFmtId="0" fontId="1" fillId="0" borderId="5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/>
    <xf numFmtId="0" fontId="1" fillId="5" borderId="5" xfId="0" applyFont="1" applyFill="1" applyBorder="1"/>
    <xf numFmtId="4" fontId="7" fillId="2" borderId="8" xfId="0" applyNumberFormat="1" applyFont="1" applyFill="1" applyBorder="1"/>
    <xf numFmtId="4" fontId="7" fillId="5" borderId="8" xfId="0" applyNumberFormat="1" applyFont="1" applyFill="1" applyBorder="1"/>
    <xf numFmtId="4" fontId="8" fillId="5" borderId="8" xfId="0" applyNumberFormat="1" applyFont="1" applyFill="1" applyBorder="1"/>
    <xf numFmtId="4" fontId="8" fillId="4" borderId="8" xfId="0" applyNumberFormat="1" applyFont="1" applyFill="1" applyBorder="1"/>
    <xf numFmtId="4" fontId="8" fillId="0" borderId="8" xfId="0" applyNumberFormat="1" applyFont="1" applyBorder="1"/>
    <xf numFmtId="4" fontId="8" fillId="3" borderId="8" xfId="0" applyNumberFormat="1" applyFont="1" applyFill="1" applyBorder="1"/>
    <xf numFmtId="4" fontId="8" fillId="2" borderId="9" xfId="0" applyNumberFormat="1" applyFont="1" applyFill="1" applyBorder="1"/>
    <xf numFmtId="0" fontId="9" fillId="0" borderId="4" xfId="0" applyFont="1" applyBorder="1" applyAlignment="1">
      <alignment horizontal="center" wrapText="1"/>
    </xf>
    <xf numFmtId="0" fontId="7" fillId="2" borderId="5" xfId="0" applyFont="1" applyFill="1" applyBorder="1"/>
    <xf numFmtId="0" fontId="7" fillId="5" borderId="5" xfId="0" applyFont="1" applyFill="1" applyBorder="1"/>
    <xf numFmtId="0" fontId="8" fillId="5" borderId="5" xfId="0" applyFont="1" applyFill="1" applyBorder="1"/>
    <xf numFmtId="0" fontId="8" fillId="4" borderId="5" xfId="0" applyFont="1" applyFill="1" applyBorder="1"/>
    <xf numFmtId="0" fontId="9" fillId="0" borderId="5" xfId="0" applyFont="1" applyBorder="1" applyAlignment="1">
      <alignment horizontal="center" wrapText="1"/>
    </xf>
    <xf numFmtId="0" fontId="8" fillId="0" borderId="5" xfId="0" applyFont="1" applyBorder="1"/>
    <xf numFmtId="0" fontId="8" fillId="3" borderId="5" xfId="0" applyFont="1" applyFill="1" applyBorder="1"/>
    <xf numFmtId="0" fontId="8" fillId="2" borderId="6" xfId="0" applyFont="1" applyFill="1" applyBorder="1"/>
    <xf numFmtId="4" fontId="7" fillId="2" borderId="5" xfId="0" applyNumberFormat="1" applyFont="1" applyFill="1" applyBorder="1"/>
    <xf numFmtId="4" fontId="7" fillId="5" borderId="5" xfId="0" applyNumberFormat="1" applyFont="1" applyFill="1" applyBorder="1"/>
    <xf numFmtId="4" fontId="8" fillId="5" borderId="5" xfId="0" applyNumberFormat="1" applyFont="1" applyFill="1" applyBorder="1"/>
    <xf numFmtId="4" fontId="8" fillId="4" borderId="5" xfId="0" applyNumberFormat="1" applyFont="1" applyFill="1" applyBorder="1"/>
    <xf numFmtId="4" fontId="8" fillId="0" borderId="5" xfId="0" applyNumberFormat="1" applyFont="1" applyBorder="1"/>
    <xf numFmtId="0" fontId="10" fillId="0" borderId="0" xfId="0" applyFo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0"/>
  <sheetViews>
    <sheetView tabSelected="1" view="pageBreakPreview" zoomScale="60" zoomScaleNormal="100" workbookViewId="0">
      <selection activeCell="C15" sqref="C15"/>
    </sheetView>
  </sheetViews>
  <sheetFormatPr defaultRowHeight="15" x14ac:dyDescent="0.25"/>
  <cols>
    <col min="1" max="1" width="13.5703125" style="1" customWidth="1"/>
    <col min="2" max="3" width="12.42578125" style="1" customWidth="1"/>
    <col min="4" max="5" width="12.85546875" style="1" customWidth="1"/>
    <col min="6" max="6" width="7.7109375" style="1" customWidth="1"/>
    <col min="7" max="9" width="9.140625" style="1"/>
    <col min="10" max="10" width="8.7109375" style="1" customWidth="1"/>
    <col min="11" max="11" width="11.7109375" style="1" customWidth="1"/>
    <col min="12" max="13" width="9.140625" style="1"/>
    <col min="14" max="14" width="10.85546875" style="1" customWidth="1"/>
    <col min="15" max="15" width="10" style="1" bestFit="1" customWidth="1"/>
    <col min="16" max="16" width="12" style="1" customWidth="1"/>
    <col min="17" max="18" width="9.140625" style="1"/>
    <col min="19" max="19" width="13.5703125" style="1" customWidth="1"/>
    <col min="20" max="20" width="12" style="1" customWidth="1"/>
    <col min="21" max="22" width="9.140625" style="1"/>
    <col min="23" max="23" width="11.5703125" style="1" bestFit="1" customWidth="1"/>
    <col min="24" max="24" width="11.42578125" style="1" customWidth="1"/>
    <col min="25" max="16384" width="9.140625" style="1"/>
  </cols>
  <sheetData>
    <row r="2" spans="1:2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5" ht="18.75" customHeight="1" thickBot="1" x14ac:dyDescent="0.3"/>
    <row r="4" spans="1:25" s="3" customFormat="1" ht="45.75" thickBot="1" x14ac:dyDescent="0.3">
      <c r="A4" s="2" t="s">
        <v>0</v>
      </c>
      <c r="B4" s="4" t="s">
        <v>1</v>
      </c>
      <c r="C4" s="14" t="s">
        <v>29</v>
      </c>
      <c r="D4" s="15" t="s">
        <v>28</v>
      </c>
      <c r="E4" s="12" t="s">
        <v>39</v>
      </c>
      <c r="F4" s="6" t="s">
        <v>4</v>
      </c>
      <c r="G4" s="5" t="s">
        <v>5</v>
      </c>
      <c r="H4" s="6" t="s">
        <v>6</v>
      </c>
      <c r="I4" s="5" t="s">
        <v>7</v>
      </c>
      <c r="J4" s="6" t="s">
        <v>8</v>
      </c>
      <c r="K4" s="5" t="s">
        <v>9</v>
      </c>
      <c r="L4" s="6" t="s">
        <v>10</v>
      </c>
      <c r="M4" s="5" t="s">
        <v>11</v>
      </c>
      <c r="N4" s="6" t="s">
        <v>12</v>
      </c>
      <c r="O4" s="5" t="s">
        <v>13</v>
      </c>
      <c r="P4" s="6" t="s">
        <v>14</v>
      </c>
      <c r="Q4" s="5" t="s">
        <v>40</v>
      </c>
      <c r="R4" s="6" t="s">
        <v>15</v>
      </c>
      <c r="S4" s="10" t="s">
        <v>16</v>
      </c>
      <c r="T4" s="6" t="s">
        <v>23</v>
      </c>
      <c r="U4" s="6" t="s">
        <v>24</v>
      </c>
      <c r="V4" s="6" t="s">
        <v>25</v>
      </c>
      <c r="W4" s="12" t="s">
        <v>26</v>
      </c>
      <c r="X4" s="4" t="s">
        <v>27</v>
      </c>
    </row>
    <row r="5" spans="1:25" ht="22.5" customHeight="1" thickBot="1" x14ac:dyDescent="0.3">
      <c r="A5" s="25" t="s">
        <v>3</v>
      </c>
      <c r="B5" s="26"/>
      <c r="C5" s="27"/>
      <c r="D5" s="28"/>
      <c r="E5" s="29"/>
      <c r="F5" s="30" t="s">
        <v>37</v>
      </c>
      <c r="G5" s="30" t="s">
        <v>37</v>
      </c>
      <c r="H5" s="30" t="s">
        <v>37</v>
      </c>
      <c r="I5" s="30" t="s">
        <v>37</v>
      </c>
      <c r="J5" s="30" t="s">
        <v>37</v>
      </c>
      <c r="K5" s="30" t="s">
        <v>37</v>
      </c>
      <c r="L5" s="31"/>
      <c r="M5" s="30" t="s">
        <v>37</v>
      </c>
      <c r="N5" s="30" t="s">
        <v>37</v>
      </c>
      <c r="O5" s="30" t="s">
        <v>38</v>
      </c>
      <c r="P5" s="30" t="s">
        <v>38</v>
      </c>
      <c r="Q5" s="30" t="s">
        <v>38</v>
      </c>
      <c r="R5" s="30" t="s">
        <v>38</v>
      </c>
      <c r="S5" s="32"/>
      <c r="T5" s="31"/>
      <c r="U5" s="31"/>
      <c r="V5" s="31"/>
      <c r="W5" s="29"/>
      <c r="X5" s="33"/>
    </row>
    <row r="6" spans="1:25" ht="30.75" customHeight="1" thickBot="1" x14ac:dyDescent="0.3">
      <c r="A6" s="13" t="s">
        <v>17</v>
      </c>
      <c r="B6" s="18">
        <v>554599.39</v>
      </c>
      <c r="C6" s="19">
        <v>359656.36</v>
      </c>
      <c r="D6" s="20">
        <v>657772.37</v>
      </c>
      <c r="E6" s="21">
        <f>C6+D6</f>
        <v>1017428.73</v>
      </c>
      <c r="F6" s="22"/>
      <c r="G6" s="22"/>
      <c r="H6" s="22"/>
      <c r="I6" s="22"/>
      <c r="J6" s="22">
        <v>42000</v>
      </c>
      <c r="K6" s="22">
        <v>11060</v>
      </c>
      <c r="L6" s="22">
        <v>1393</v>
      </c>
      <c r="M6" s="22"/>
      <c r="N6" s="22">
        <v>14647.91</v>
      </c>
      <c r="O6" s="22">
        <v>126000</v>
      </c>
      <c r="P6" s="22">
        <v>51446.34</v>
      </c>
      <c r="Q6" s="22"/>
      <c r="R6" s="22"/>
      <c r="S6" s="23">
        <f>F6+G6+H6+I6+J6+K6+L6+M6+N6+O6+P6+Q6+R6</f>
        <v>246547.25</v>
      </c>
      <c r="T6" s="22">
        <v>1128271.02</v>
      </c>
      <c r="U6" s="22">
        <v>13786.47</v>
      </c>
      <c r="V6" s="22"/>
      <c r="W6" s="21">
        <f>S6+T6+U6</f>
        <v>1388604.74</v>
      </c>
      <c r="X6" s="24">
        <f>B6+E6-W6</f>
        <v>183423.38000000012</v>
      </c>
    </row>
    <row r="7" spans="1:25" ht="11.25" customHeight="1" thickBot="1" x14ac:dyDescent="0.3">
      <c r="A7" s="7"/>
      <c r="B7" s="8"/>
      <c r="C7" s="16"/>
      <c r="D7" s="17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3"/>
      <c r="T7" s="9"/>
      <c r="U7" s="9"/>
      <c r="V7" s="9"/>
      <c r="W7" s="21"/>
      <c r="X7" s="24"/>
    </row>
    <row r="8" spans="1:25" ht="30.75" customHeight="1" thickBot="1" x14ac:dyDescent="0.3">
      <c r="A8" s="7" t="s">
        <v>18</v>
      </c>
      <c r="B8" s="34">
        <f>X6</f>
        <v>183423.38000000012</v>
      </c>
      <c r="C8" s="35">
        <v>517602.14</v>
      </c>
      <c r="D8" s="36">
        <v>528922.03</v>
      </c>
      <c r="E8" s="37">
        <f>C8+D8</f>
        <v>1046524.17</v>
      </c>
      <c r="F8" s="38"/>
      <c r="G8" s="38"/>
      <c r="H8" s="38"/>
      <c r="I8" s="38"/>
      <c r="J8" s="38"/>
      <c r="K8" s="38">
        <v>52405</v>
      </c>
      <c r="L8" s="38">
        <v>597</v>
      </c>
      <c r="M8" s="38"/>
      <c r="N8" s="38">
        <v>14647</v>
      </c>
      <c r="O8" s="38">
        <v>63000</v>
      </c>
      <c r="P8" s="38"/>
      <c r="Q8" s="38"/>
      <c r="R8" s="38"/>
      <c r="S8" s="23">
        <f t="shared" ref="S8:S28" si="0">F8+G8+H8+I8+J8+K8+L8+M8+N8+O8+P8+Q8+R8</f>
        <v>130649</v>
      </c>
      <c r="T8" s="38">
        <v>808511.26</v>
      </c>
      <c r="U8" s="38"/>
      <c r="V8" s="38"/>
      <c r="W8" s="21">
        <f t="shared" ref="W8:W28" si="1">S8+T8+U8</f>
        <v>939160.26</v>
      </c>
      <c r="X8" s="24">
        <f t="shared" ref="X8:X28" si="2">B8+E8-W8</f>
        <v>290787.29000000027</v>
      </c>
    </row>
    <row r="9" spans="1:25" ht="11.25" customHeight="1" thickBot="1" x14ac:dyDescent="0.3">
      <c r="A9" s="7"/>
      <c r="B9" s="34"/>
      <c r="C9" s="16"/>
      <c r="D9" s="17"/>
      <c r="E9" s="3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3"/>
      <c r="T9" s="9"/>
      <c r="U9" s="9"/>
      <c r="V9" s="9"/>
      <c r="W9" s="21"/>
      <c r="X9" s="24"/>
    </row>
    <row r="10" spans="1:25" ht="30.75" customHeight="1" thickBot="1" x14ac:dyDescent="0.3">
      <c r="A10" s="7" t="s">
        <v>19</v>
      </c>
      <c r="B10" s="34">
        <f t="shared" ref="B10:B28" si="3">X8</f>
        <v>290787.29000000027</v>
      </c>
      <c r="C10" s="35">
        <v>395321.8</v>
      </c>
      <c r="D10" s="36">
        <v>432816.2</v>
      </c>
      <c r="E10" s="37">
        <f t="shared" ref="E10:E28" si="4">C10+D10</f>
        <v>828138</v>
      </c>
      <c r="F10" s="38"/>
      <c r="G10" s="38"/>
      <c r="H10" s="38"/>
      <c r="I10" s="38"/>
      <c r="J10" s="38"/>
      <c r="K10" s="38">
        <v>1500</v>
      </c>
      <c r="L10" s="38">
        <v>398</v>
      </c>
      <c r="M10" s="38"/>
      <c r="N10" s="38">
        <v>14647</v>
      </c>
      <c r="O10" s="38">
        <v>63000</v>
      </c>
      <c r="P10" s="38">
        <v>54477.7</v>
      </c>
      <c r="Q10" s="38"/>
      <c r="R10" s="38"/>
      <c r="S10" s="23">
        <f t="shared" si="0"/>
        <v>134022.70000000001</v>
      </c>
      <c r="T10" s="38">
        <v>510572.64</v>
      </c>
      <c r="U10" s="38">
        <v>16135.92</v>
      </c>
      <c r="V10" s="38"/>
      <c r="W10" s="21">
        <f t="shared" si="1"/>
        <v>660731.26000000013</v>
      </c>
      <c r="X10" s="24">
        <f t="shared" si="2"/>
        <v>458194.03000000014</v>
      </c>
      <c r="Y10" s="39"/>
    </row>
    <row r="11" spans="1:25" ht="11.25" customHeight="1" thickBot="1" x14ac:dyDescent="0.3">
      <c r="A11" s="7"/>
      <c r="B11" s="34"/>
      <c r="C11" s="16"/>
      <c r="D11" s="17"/>
      <c r="E11" s="3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9"/>
      <c r="U11" s="9"/>
      <c r="V11" s="9"/>
      <c r="W11" s="21"/>
      <c r="X11" s="24"/>
    </row>
    <row r="12" spans="1:25" ht="30.75" customHeight="1" thickBot="1" x14ac:dyDescent="0.3">
      <c r="A12" s="7" t="s">
        <v>20</v>
      </c>
      <c r="B12" s="34">
        <f t="shared" si="3"/>
        <v>458194.03000000014</v>
      </c>
      <c r="C12" s="35">
        <v>404418.53</v>
      </c>
      <c r="D12" s="36">
        <v>260514.87</v>
      </c>
      <c r="E12" s="37">
        <f t="shared" si="4"/>
        <v>664933.4</v>
      </c>
      <c r="F12" s="38"/>
      <c r="G12" s="38"/>
      <c r="H12" s="38"/>
      <c r="I12" s="38"/>
      <c r="J12" s="38"/>
      <c r="K12" s="38">
        <v>72100</v>
      </c>
      <c r="L12" s="38">
        <v>995</v>
      </c>
      <c r="M12" s="38"/>
      <c r="N12" s="38">
        <v>14647</v>
      </c>
      <c r="O12" s="38">
        <v>63000</v>
      </c>
      <c r="P12" s="38">
        <v>28321.48</v>
      </c>
      <c r="Q12" s="38"/>
      <c r="R12" s="38"/>
      <c r="S12" s="23">
        <f t="shared" si="0"/>
        <v>179063.48</v>
      </c>
      <c r="T12" s="38">
        <v>493554.72</v>
      </c>
      <c r="U12" s="38">
        <v>10797.51</v>
      </c>
      <c r="V12" s="38"/>
      <c r="W12" s="21">
        <f t="shared" si="1"/>
        <v>683415.71</v>
      </c>
      <c r="X12" s="24">
        <f t="shared" si="2"/>
        <v>439711.7200000002</v>
      </c>
      <c r="Y12" s="39"/>
    </row>
    <row r="13" spans="1:25" ht="11.25" customHeight="1" thickBot="1" x14ac:dyDescent="0.3">
      <c r="A13" s="7"/>
      <c r="B13" s="34"/>
      <c r="C13" s="16"/>
      <c r="D13" s="17"/>
      <c r="E13" s="3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3"/>
      <c r="T13" s="9"/>
      <c r="U13" s="9"/>
      <c r="V13" s="9"/>
      <c r="W13" s="21"/>
      <c r="X13" s="24"/>
    </row>
    <row r="14" spans="1:25" ht="30.75" customHeight="1" thickBot="1" x14ac:dyDescent="0.3">
      <c r="A14" s="7" t="s">
        <v>21</v>
      </c>
      <c r="B14" s="34">
        <f t="shared" si="3"/>
        <v>439711.7200000002</v>
      </c>
      <c r="C14" s="35">
        <v>433773.8</v>
      </c>
      <c r="D14" s="36">
        <v>275208.69</v>
      </c>
      <c r="E14" s="37">
        <f t="shared" si="4"/>
        <v>708982.49</v>
      </c>
      <c r="F14" s="9"/>
      <c r="G14" s="9"/>
      <c r="H14" s="9"/>
      <c r="I14" s="9"/>
      <c r="J14" s="9"/>
      <c r="K14" s="38">
        <v>142488</v>
      </c>
      <c r="L14" s="38">
        <v>1211.5</v>
      </c>
      <c r="M14" s="9"/>
      <c r="N14" s="38">
        <v>14647</v>
      </c>
      <c r="O14" s="9"/>
      <c r="P14" s="9"/>
      <c r="Q14" s="38">
        <v>82600</v>
      </c>
      <c r="R14" s="9"/>
      <c r="S14" s="23">
        <f t="shared" si="0"/>
        <v>240946.5</v>
      </c>
      <c r="T14" s="38">
        <v>600000</v>
      </c>
      <c r="U14" s="9"/>
      <c r="V14" s="9"/>
      <c r="W14" s="21">
        <f t="shared" si="1"/>
        <v>840946.5</v>
      </c>
      <c r="X14" s="24">
        <f t="shared" si="2"/>
        <v>307747.7100000002</v>
      </c>
    </row>
    <row r="15" spans="1:25" ht="11.25" customHeight="1" thickBot="1" x14ac:dyDescent="0.3">
      <c r="A15" s="7"/>
      <c r="B15" s="34"/>
      <c r="C15" s="16"/>
      <c r="D15" s="17"/>
      <c r="E15" s="3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3"/>
      <c r="T15" s="9"/>
      <c r="U15" s="9"/>
      <c r="V15" s="9"/>
      <c r="W15" s="21"/>
      <c r="X15" s="24"/>
    </row>
    <row r="16" spans="1:25" ht="30.75" customHeight="1" thickBot="1" x14ac:dyDescent="0.3">
      <c r="A16" s="7" t="s">
        <v>22</v>
      </c>
      <c r="B16" s="34">
        <f t="shared" si="3"/>
        <v>307747.7100000002</v>
      </c>
      <c r="C16" s="16"/>
      <c r="D16" s="17"/>
      <c r="E16" s="37">
        <f t="shared" si="4"/>
        <v>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3">
        <f t="shared" si="0"/>
        <v>0</v>
      </c>
      <c r="T16" s="9"/>
      <c r="U16" s="9"/>
      <c r="V16" s="9"/>
      <c r="W16" s="21">
        <f t="shared" si="1"/>
        <v>0</v>
      </c>
      <c r="X16" s="24">
        <f t="shared" si="2"/>
        <v>307747.7100000002</v>
      </c>
    </row>
    <row r="17" spans="1:24" ht="11.25" customHeight="1" thickBot="1" x14ac:dyDescent="0.3">
      <c r="A17" s="7"/>
      <c r="B17" s="34"/>
      <c r="C17" s="16"/>
      <c r="D17" s="17"/>
      <c r="E17" s="3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3"/>
      <c r="T17" s="9"/>
      <c r="U17" s="9"/>
      <c r="V17" s="9"/>
      <c r="W17" s="21"/>
      <c r="X17" s="24"/>
    </row>
    <row r="18" spans="1:24" ht="30.75" customHeight="1" thickBot="1" x14ac:dyDescent="0.3">
      <c r="A18" s="7" t="s">
        <v>30</v>
      </c>
      <c r="B18" s="34">
        <f t="shared" si="3"/>
        <v>307747.7100000002</v>
      </c>
      <c r="C18" s="16"/>
      <c r="D18" s="17"/>
      <c r="E18" s="37">
        <f t="shared" si="4"/>
        <v>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3">
        <f t="shared" si="0"/>
        <v>0</v>
      </c>
      <c r="T18" s="9"/>
      <c r="U18" s="9"/>
      <c r="V18" s="9"/>
      <c r="W18" s="21">
        <f t="shared" si="1"/>
        <v>0</v>
      </c>
      <c r="X18" s="24">
        <f t="shared" si="2"/>
        <v>307747.7100000002</v>
      </c>
    </row>
    <row r="19" spans="1:24" ht="11.25" customHeight="1" thickBot="1" x14ac:dyDescent="0.3">
      <c r="A19" s="7"/>
      <c r="B19" s="34"/>
      <c r="C19" s="16"/>
      <c r="D19" s="17"/>
      <c r="E19" s="3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3"/>
      <c r="T19" s="9"/>
      <c r="U19" s="9"/>
      <c r="V19" s="9"/>
      <c r="W19" s="21"/>
      <c r="X19" s="24"/>
    </row>
    <row r="20" spans="1:24" ht="30.75" customHeight="1" thickBot="1" x14ac:dyDescent="0.3">
      <c r="A20" s="7" t="s">
        <v>31</v>
      </c>
      <c r="B20" s="34">
        <f t="shared" si="3"/>
        <v>307747.7100000002</v>
      </c>
      <c r="C20" s="16"/>
      <c r="D20" s="17"/>
      <c r="E20" s="37">
        <f t="shared" si="4"/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23">
        <f t="shared" si="0"/>
        <v>0</v>
      </c>
      <c r="T20" s="9"/>
      <c r="U20" s="9"/>
      <c r="V20" s="9"/>
      <c r="W20" s="21">
        <f t="shared" si="1"/>
        <v>0</v>
      </c>
      <c r="X20" s="24">
        <f t="shared" si="2"/>
        <v>307747.7100000002</v>
      </c>
    </row>
    <row r="21" spans="1:24" ht="11.25" customHeight="1" thickBot="1" x14ac:dyDescent="0.3">
      <c r="A21" s="7"/>
      <c r="B21" s="34"/>
      <c r="C21" s="16"/>
      <c r="D21" s="17"/>
      <c r="E21" s="3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3"/>
      <c r="T21" s="9"/>
      <c r="U21" s="9"/>
      <c r="V21" s="9"/>
      <c r="W21" s="21"/>
      <c r="X21" s="24"/>
    </row>
    <row r="22" spans="1:24" ht="30.75" customHeight="1" thickBot="1" x14ac:dyDescent="0.3">
      <c r="A22" s="7" t="s">
        <v>32</v>
      </c>
      <c r="B22" s="34">
        <f t="shared" si="3"/>
        <v>307747.7100000002</v>
      </c>
      <c r="C22" s="16"/>
      <c r="D22" s="17"/>
      <c r="E22" s="37">
        <f t="shared" si="4"/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23">
        <f t="shared" si="0"/>
        <v>0</v>
      </c>
      <c r="T22" s="9"/>
      <c r="U22" s="9"/>
      <c r="V22" s="9"/>
      <c r="W22" s="21">
        <f t="shared" si="1"/>
        <v>0</v>
      </c>
      <c r="X22" s="24">
        <f t="shared" si="2"/>
        <v>307747.7100000002</v>
      </c>
    </row>
    <row r="23" spans="1:24" ht="11.25" customHeight="1" thickBot="1" x14ac:dyDescent="0.3">
      <c r="A23" s="7"/>
      <c r="B23" s="34"/>
      <c r="C23" s="16"/>
      <c r="D23" s="17"/>
      <c r="E23" s="3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23"/>
      <c r="T23" s="9"/>
      <c r="U23" s="9"/>
      <c r="V23" s="9"/>
      <c r="W23" s="21"/>
      <c r="X23" s="24"/>
    </row>
    <row r="24" spans="1:24" ht="30.75" customHeight="1" thickBot="1" x14ac:dyDescent="0.3">
      <c r="A24" s="7" t="s">
        <v>33</v>
      </c>
      <c r="B24" s="34">
        <f t="shared" si="3"/>
        <v>307747.7100000002</v>
      </c>
      <c r="C24" s="16"/>
      <c r="D24" s="17"/>
      <c r="E24" s="37">
        <f t="shared" si="4"/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3">
        <f t="shared" si="0"/>
        <v>0</v>
      </c>
      <c r="T24" s="9"/>
      <c r="U24" s="9"/>
      <c r="V24" s="9"/>
      <c r="W24" s="21">
        <f t="shared" si="1"/>
        <v>0</v>
      </c>
      <c r="X24" s="24">
        <f t="shared" si="2"/>
        <v>307747.7100000002</v>
      </c>
    </row>
    <row r="25" spans="1:24" ht="11.25" customHeight="1" thickBot="1" x14ac:dyDescent="0.3">
      <c r="A25" s="7"/>
      <c r="B25" s="34"/>
      <c r="C25" s="16"/>
      <c r="D25" s="17"/>
      <c r="E25" s="3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3"/>
      <c r="T25" s="9"/>
      <c r="U25" s="9"/>
      <c r="V25" s="9"/>
      <c r="W25" s="21"/>
      <c r="X25" s="24"/>
    </row>
    <row r="26" spans="1:24" ht="30.75" customHeight="1" thickBot="1" x14ac:dyDescent="0.3">
      <c r="A26" s="7" t="s">
        <v>34</v>
      </c>
      <c r="B26" s="34">
        <f t="shared" si="3"/>
        <v>307747.7100000002</v>
      </c>
      <c r="C26" s="16"/>
      <c r="D26" s="17"/>
      <c r="E26" s="37">
        <f t="shared" si="4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>
        <f t="shared" si="0"/>
        <v>0</v>
      </c>
      <c r="T26" s="9"/>
      <c r="U26" s="9"/>
      <c r="V26" s="9"/>
      <c r="W26" s="21">
        <f t="shared" si="1"/>
        <v>0</v>
      </c>
      <c r="X26" s="24">
        <f t="shared" si="2"/>
        <v>307747.7100000002</v>
      </c>
    </row>
    <row r="27" spans="1:24" ht="11.25" customHeight="1" thickBot="1" x14ac:dyDescent="0.3">
      <c r="A27" s="7"/>
      <c r="B27" s="34"/>
      <c r="C27" s="16"/>
      <c r="D27" s="17"/>
      <c r="E27" s="3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3"/>
      <c r="T27" s="9"/>
      <c r="U27" s="9"/>
      <c r="V27" s="9"/>
      <c r="W27" s="21"/>
      <c r="X27" s="24"/>
    </row>
    <row r="28" spans="1:24" ht="30.75" customHeight="1" thickBot="1" x14ac:dyDescent="0.3">
      <c r="A28" s="7" t="s">
        <v>35</v>
      </c>
      <c r="B28" s="34">
        <f t="shared" si="3"/>
        <v>307747.7100000002</v>
      </c>
      <c r="C28" s="16"/>
      <c r="D28" s="17"/>
      <c r="E28" s="37">
        <f t="shared" si="4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3">
        <f t="shared" si="0"/>
        <v>0</v>
      </c>
      <c r="T28" s="9"/>
      <c r="U28" s="9"/>
      <c r="V28" s="9"/>
      <c r="W28" s="21">
        <f t="shared" si="1"/>
        <v>0</v>
      </c>
      <c r="X28" s="24">
        <f t="shared" si="2"/>
        <v>307747.7100000002</v>
      </c>
    </row>
    <row r="29" spans="1:24" ht="11.25" customHeight="1" thickBot="1" x14ac:dyDescent="0.3">
      <c r="A29" s="7"/>
      <c r="B29" s="34"/>
      <c r="C29" s="16"/>
      <c r="D29" s="17"/>
      <c r="E29" s="3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3"/>
      <c r="T29" s="9"/>
      <c r="U29" s="9"/>
      <c r="V29" s="9"/>
      <c r="W29" s="21"/>
      <c r="X29" s="24"/>
    </row>
    <row r="30" spans="1:24" ht="30.75" customHeight="1" thickBot="1" x14ac:dyDescent="0.3">
      <c r="A30" s="25" t="s">
        <v>36</v>
      </c>
      <c r="B30" s="34"/>
      <c r="C30" s="35">
        <f>SUM(C6:C29)</f>
        <v>2110772.63</v>
      </c>
      <c r="D30" s="35">
        <f>SUM(D6:D29)</f>
        <v>2155234.1599999997</v>
      </c>
      <c r="E30" s="35">
        <f t="shared" ref="E30:W30" si="5">SUM(E6:E29)</f>
        <v>4266006.79</v>
      </c>
      <c r="F30" s="35">
        <f t="shared" si="5"/>
        <v>0</v>
      </c>
      <c r="G30" s="35">
        <f t="shared" si="5"/>
        <v>0</v>
      </c>
      <c r="H30" s="35">
        <f t="shared" si="5"/>
        <v>0</v>
      </c>
      <c r="I30" s="35">
        <f t="shared" si="5"/>
        <v>0</v>
      </c>
      <c r="J30" s="35">
        <f t="shared" si="5"/>
        <v>42000</v>
      </c>
      <c r="K30" s="35">
        <f t="shared" si="5"/>
        <v>279553</v>
      </c>
      <c r="L30" s="35">
        <f t="shared" si="5"/>
        <v>4594.5</v>
      </c>
      <c r="M30" s="35">
        <f t="shared" si="5"/>
        <v>0</v>
      </c>
      <c r="N30" s="35">
        <f t="shared" si="5"/>
        <v>73235.91</v>
      </c>
      <c r="O30" s="35">
        <f t="shared" si="5"/>
        <v>315000</v>
      </c>
      <c r="P30" s="35">
        <f t="shared" si="5"/>
        <v>134245.51999999999</v>
      </c>
      <c r="Q30" s="35">
        <f t="shared" si="5"/>
        <v>82600</v>
      </c>
      <c r="R30" s="35">
        <f t="shared" si="5"/>
        <v>0</v>
      </c>
      <c r="S30" s="35">
        <f t="shared" si="5"/>
        <v>931228.93</v>
      </c>
      <c r="T30" s="35">
        <f t="shared" si="5"/>
        <v>3540909.6399999997</v>
      </c>
      <c r="U30" s="35">
        <f t="shared" si="5"/>
        <v>40719.9</v>
      </c>
      <c r="V30" s="35">
        <f t="shared" si="5"/>
        <v>0</v>
      </c>
      <c r="W30" s="35">
        <f t="shared" si="5"/>
        <v>4512858.4700000007</v>
      </c>
      <c r="X30" s="34"/>
    </row>
  </sheetData>
  <sheetProtection password="CC3D" sheet="1" objects="1" scenarios="1"/>
  <mergeCells count="1">
    <mergeCell ref="A2:X2"/>
  </mergeCells>
  <pageMargins left="0.7" right="0.7" top="0.75" bottom="0.75" header="0.3" footer="0.3"/>
  <pageSetup paperSize="9" scale="7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Финотчет_2020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2020-06-28T20:20:46Z</dcterms:modified>
</cp:coreProperties>
</file>